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SROCK\Desktop\TRANSPARENCIA Y CUENTA PUBLICA 2021-1\CUARTO TRIMESTRE 2021\CUENTA PUBLICA SECRETARIA DE HACIENDA 2021\"/>
    </mc:Choice>
  </mc:AlternateContent>
  <xr:revisionPtr revIDLastSave="0" documentId="13_ncr:1_{8F4D266C-6168-4A7C-BF0E-D71014942EB6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285" yWindow="1005" windowWidth="15030" windowHeight="13965" xr2:uid="{00000000-000D-0000-FFFF-FFFF00000000}"/>
  </bookViews>
  <sheets>
    <sheet name="EAEPED_OG" sheetId="1" r:id="rId1"/>
  </sheets>
  <definedNames>
    <definedName name="_xlnm.Print_Area" localSheetId="0">EAEPED_OG!$A$1:$H$175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6" i="1" l="1"/>
  <c r="H149" i="1"/>
  <c r="H141" i="1"/>
  <c r="H145" i="1"/>
  <c r="H137" i="1"/>
  <c r="H117" i="1"/>
  <c r="H121" i="1"/>
  <c r="H106" i="1"/>
  <c r="H110" i="1"/>
  <c r="H105" i="1"/>
  <c r="H99" i="1"/>
  <c r="H103" i="1"/>
  <c r="H90" i="1"/>
  <c r="H87" i="1"/>
  <c r="H82" i="1"/>
  <c r="H75" i="1"/>
  <c r="H67" i="1"/>
  <c r="H71" i="1"/>
  <c r="H62" i="1"/>
  <c r="H57" i="1"/>
  <c r="H43" i="1"/>
  <c r="H47" i="1"/>
  <c r="H22" i="1"/>
  <c r="E153" i="1"/>
  <c r="H153" i="1" s="1"/>
  <c r="E154" i="1"/>
  <c r="H154" i="1" s="1"/>
  <c r="E155" i="1"/>
  <c r="H155" i="1" s="1"/>
  <c r="E156" i="1"/>
  <c r="E157" i="1"/>
  <c r="H157" i="1" s="1"/>
  <c r="E158" i="1"/>
  <c r="H158" i="1" s="1"/>
  <c r="E152" i="1"/>
  <c r="H152" i="1" s="1"/>
  <c r="E149" i="1"/>
  <c r="E150" i="1"/>
  <c r="H150" i="1" s="1"/>
  <c r="E148" i="1"/>
  <c r="H148" i="1" s="1"/>
  <c r="E140" i="1"/>
  <c r="H140" i="1" s="1"/>
  <c r="E141" i="1"/>
  <c r="E142" i="1"/>
  <c r="H142" i="1" s="1"/>
  <c r="E143" i="1"/>
  <c r="H143" i="1" s="1"/>
  <c r="E144" i="1"/>
  <c r="H144" i="1" s="1"/>
  <c r="E145" i="1"/>
  <c r="E146" i="1"/>
  <c r="H146" i="1" s="1"/>
  <c r="E139" i="1"/>
  <c r="H139" i="1" s="1"/>
  <c r="E136" i="1"/>
  <c r="H136" i="1" s="1"/>
  <c r="E137" i="1"/>
  <c r="E135" i="1"/>
  <c r="H135" i="1" s="1"/>
  <c r="E133" i="1"/>
  <c r="H133" i="1" s="1"/>
  <c r="E126" i="1"/>
  <c r="H126" i="1" s="1"/>
  <c r="E127" i="1"/>
  <c r="H127" i="1" s="1"/>
  <c r="E128" i="1"/>
  <c r="H128" i="1" s="1"/>
  <c r="E129" i="1"/>
  <c r="H129" i="1" s="1"/>
  <c r="E130" i="1"/>
  <c r="H130" i="1" s="1"/>
  <c r="E131" i="1"/>
  <c r="H131" i="1" s="1"/>
  <c r="E132" i="1"/>
  <c r="H132" i="1" s="1"/>
  <c r="E125" i="1"/>
  <c r="H125" i="1" s="1"/>
  <c r="E116" i="1"/>
  <c r="H116" i="1" s="1"/>
  <c r="E117" i="1"/>
  <c r="E118" i="1"/>
  <c r="H118" i="1" s="1"/>
  <c r="E119" i="1"/>
  <c r="H119" i="1" s="1"/>
  <c r="E120" i="1"/>
  <c r="H120" i="1" s="1"/>
  <c r="E121" i="1"/>
  <c r="E122" i="1"/>
  <c r="H122" i="1" s="1"/>
  <c r="E123" i="1"/>
  <c r="H123" i="1" s="1"/>
  <c r="E115" i="1"/>
  <c r="H115" i="1" s="1"/>
  <c r="E106" i="1"/>
  <c r="E107" i="1"/>
  <c r="H107" i="1" s="1"/>
  <c r="E108" i="1"/>
  <c r="H108" i="1" s="1"/>
  <c r="E109" i="1"/>
  <c r="H109" i="1" s="1"/>
  <c r="E110" i="1"/>
  <c r="E111" i="1"/>
  <c r="H111" i="1" s="1"/>
  <c r="E112" i="1"/>
  <c r="H112" i="1" s="1"/>
  <c r="E113" i="1"/>
  <c r="H113" i="1" s="1"/>
  <c r="E105" i="1"/>
  <c r="E96" i="1"/>
  <c r="H96" i="1" s="1"/>
  <c r="E97" i="1"/>
  <c r="H97" i="1" s="1"/>
  <c r="E98" i="1"/>
  <c r="H98" i="1" s="1"/>
  <c r="E99" i="1"/>
  <c r="E100" i="1"/>
  <c r="H100" i="1" s="1"/>
  <c r="E101" i="1"/>
  <c r="H101" i="1" s="1"/>
  <c r="E102" i="1"/>
  <c r="H102" i="1" s="1"/>
  <c r="E103" i="1"/>
  <c r="E95" i="1"/>
  <c r="H95" i="1" s="1"/>
  <c r="E88" i="1"/>
  <c r="H88" i="1" s="1"/>
  <c r="E89" i="1"/>
  <c r="H89" i="1" s="1"/>
  <c r="E90" i="1"/>
  <c r="E91" i="1"/>
  <c r="H91" i="1" s="1"/>
  <c r="E92" i="1"/>
  <c r="H92" i="1" s="1"/>
  <c r="E93" i="1"/>
  <c r="H93" i="1" s="1"/>
  <c r="E87" i="1"/>
  <c r="E79" i="1"/>
  <c r="H79" i="1" s="1"/>
  <c r="E80" i="1"/>
  <c r="H80" i="1" s="1"/>
  <c r="E81" i="1"/>
  <c r="H81" i="1" s="1"/>
  <c r="E82" i="1"/>
  <c r="E83" i="1"/>
  <c r="H83" i="1" s="1"/>
  <c r="E84" i="1"/>
  <c r="H84" i="1" s="1"/>
  <c r="E78" i="1"/>
  <c r="H78" i="1" s="1"/>
  <c r="E75" i="1"/>
  <c r="E76" i="1"/>
  <c r="H76" i="1" s="1"/>
  <c r="E74" i="1"/>
  <c r="H74" i="1" s="1"/>
  <c r="E70" i="1"/>
  <c r="H70" i="1" s="1"/>
  <c r="E71" i="1"/>
  <c r="E72" i="1"/>
  <c r="H72" i="1" s="1"/>
  <c r="E66" i="1"/>
  <c r="H66" i="1" s="1"/>
  <c r="E67" i="1"/>
  <c r="E68" i="1"/>
  <c r="H68" i="1" s="1"/>
  <c r="E69" i="1"/>
  <c r="H69" i="1" s="1"/>
  <c r="E65" i="1"/>
  <c r="H65" i="1" s="1"/>
  <c r="E62" i="1"/>
  <c r="E63" i="1"/>
  <c r="H63" i="1" s="1"/>
  <c r="E61" i="1"/>
  <c r="H6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E58" i="1"/>
  <c r="H58" i="1" s="1"/>
  <c r="E59" i="1"/>
  <c r="H59" i="1" s="1"/>
  <c r="E51" i="1"/>
  <c r="H51" i="1" s="1"/>
  <c r="E42" i="1"/>
  <c r="H42" i="1" s="1"/>
  <c r="E43" i="1"/>
  <c r="E44" i="1"/>
  <c r="H44" i="1" s="1"/>
  <c r="E45" i="1"/>
  <c r="H45" i="1" s="1"/>
  <c r="E46" i="1"/>
  <c r="H46" i="1" s="1"/>
  <c r="E47" i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G85" i="1" s="1"/>
  <c r="F94" i="1"/>
  <c r="F85" i="1" s="1"/>
  <c r="E94" i="1"/>
  <c r="D94" i="1"/>
  <c r="C94" i="1"/>
  <c r="H86" i="1"/>
  <c r="G86" i="1"/>
  <c r="F86" i="1"/>
  <c r="E86" i="1"/>
  <c r="D86" i="1"/>
  <c r="D85" i="1" s="1"/>
  <c r="C86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G10" i="1" s="1"/>
  <c r="F20" i="1"/>
  <c r="E20" i="1"/>
  <c r="D20" i="1"/>
  <c r="C20" i="1"/>
  <c r="H12" i="1"/>
  <c r="G12" i="1"/>
  <c r="F12" i="1"/>
  <c r="E12" i="1"/>
  <c r="D12" i="1"/>
  <c r="C12" i="1"/>
  <c r="G160" i="1" l="1"/>
  <c r="H85" i="1"/>
  <c r="F10" i="1"/>
  <c r="F160" i="1" s="1"/>
  <c r="C10" i="1"/>
  <c r="C160" i="1" s="1"/>
  <c r="D10" i="1"/>
  <c r="D160" i="1" s="1"/>
  <c r="H10" i="1"/>
  <c r="E85" i="1"/>
  <c r="E10" i="1"/>
  <c r="E160" i="1" s="1"/>
  <c r="H160" i="1" l="1"/>
</calcChain>
</file>

<file path=xl/sharedStrings.xml><?xml version="1.0" encoding="utf-8"?>
<sst xmlns="http://schemas.openxmlformats.org/spreadsheetml/2006/main" count="167" uniqueCount="94">
  <si>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</si>
  <si>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</si>
  <si>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</si>
  <si>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</si>
  <si>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</si>
  <si>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</si>
  <si>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</si>
  <si>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</si>
  <si>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</si>
  <si>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</si>
  <si>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</si>
  <si>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</si>
  <si>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</si>
  <si>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</si>
  <si>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</si>
  <si>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</si>
  <si>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</si>
  <si>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</si>
  <si>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</si>
  <si>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</si>
  <si>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</si>
  <si>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</si>
  <si>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</si>
  <si>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</si>
  <si>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</si>
  <si>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</si>
  <si>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</si>
  <si>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</si>
  <si>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</si>
  <si>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</si>
  <si>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</si>
  <si>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</si>
  <si>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</si>
  <si>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</si>
  <si>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</si>
  <si>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</si>
  <si>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</si>
  <si>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</si>
  <si>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</si>
  <si>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</si>
  <si>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</si>
  <si>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</si>
  <si>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</si>
  <si>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</si>
  <si>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</si>
  <si>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</si>
  <si>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</si>
  <si>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</si>
  <si>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</si>
  <si>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</si>
  <si>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</si>
  <si>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</si>
  <si>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</si>
  <si>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</si>
  <si>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</si>
  <si>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</si>
  <si>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</si>
  <si>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</si>
  <si>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</si>
  <si>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</si>
  <si>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</si>
  <si>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</si>
  <si>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</si>
  <si>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</si>
  <si>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</si>
  <si>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</si>
  <si>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</si>
  <si>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</si>
  <si>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</si>
  <si>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</si>
  <si>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</si>
  <si>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</si>
  <si>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</si>
  <si>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</si>
  <si>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</si>
  <si>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</si>
  <si>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</si>
  <si>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</si>
  <si>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</si>
  <si>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</si>
  <si>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</si>
  <si>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</si>
  <si>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</si>
  <si>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</si>
  <si>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</si>
  <si>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</si>
  <si>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</si>
  <si>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</si>
  <si>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JUNTA MUNICIPAL DE AGUA Y SANEAMIENTO DE CUAUHTEMOC, CHIH.</t>
  </si>
  <si>
    <t>Del 01 de enero al 31 de diciembre de 2021 (b)</t>
  </si>
  <si>
    <t>LIC. MIGUEL ÁNGEL LÓPEZ GRANADOS</t>
  </si>
  <si>
    <t>LIC. CÉSAR AUGUSTO MARTÍNEZ LÓPEZ</t>
  </si>
  <si>
    <t xml:space="preserve">DIRECTOR EJECUTIVO 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</si>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</sst>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7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topLeftCell="A138" zoomScale="90" zoomScaleNormal="90" workbookViewId="0">
      <selection activeCell="B2" sqref="B2:H172"/>
    </sheetView>
  </sheetViews>
  <sheetFormatPr baseColWidth="10" defaultColWidth="11.42578125" defaultRowHeight="12" x14ac:dyDescent="0.2"/>
  <cols>
    <col min="1" max="1" width="3.5703125" style="1" customWidth="1"/>
    <col min="2" max="2" width="53.28515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4" t="s">
        <v>88</v>
      </c>
      <c r="C2" s="45"/>
      <c r="D2" s="45"/>
      <c r="E2" s="45"/>
      <c r="F2" s="45"/>
      <c r="G2" s="45"/>
      <c r="H2" s="46"/>
    </row>
    <row r="3" spans="2:9" x14ac:dyDescent="0.2">
      <c r="B3" s="47" t="s">
        <v>1</v>
      </c>
      <c r="C3" s="48"/>
      <c r="D3" s="48"/>
      <c r="E3" s="48"/>
      <c r="F3" s="48"/>
      <c r="G3" s="48"/>
      <c r="H3" s="49"/>
    </row>
    <row r="4" spans="2:9" x14ac:dyDescent="0.2">
      <c r="B4" s="47" t="s">
        <v>2</v>
      </c>
      <c r="C4" s="48"/>
      <c r="D4" s="48"/>
      <c r="E4" s="48"/>
      <c r="F4" s="48"/>
      <c r="G4" s="48"/>
      <c r="H4" s="49"/>
    </row>
    <row r="5" spans="2:9" x14ac:dyDescent="0.2">
      <c r="B5" s="50" t="s">
        <v>89</v>
      </c>
      <c r="C5" s="51"/>
      <c r="D5" s="51"/>
      <c r="E5" s="51"/>
      <c r="F5" s="51"/>
      <c r="G5" s="51"/>
      <c r="H5" s="52"/>
    </row>
    <row r="6" spans="2:9" ht="15.75" customHeight="1" thickBot="1" x14ac:dyDescent="0.25">
      <c r="B6" s="53" t="s">
        <v>3</v>
      </c>
      <c r="C6" s="54"/>
      <c r="D6" s="54"/>
      <c r="E6" s="54"/>
      <c r="F6" s="54"/>
      <c r="G6" s="54"/>
      <c r="H6" s="55"/>
    </row>
    <row r="7" spans="2:9" ht="24.75" customHeight="1" thickBot="1" x14ac:dyDescent="0.25">
      <c r="B7" s="37" t="s">
        <v>4</v>
      </c>
      <c r="C7" s="39" t="s">
        <v>5</v>
      </c>
      <c r="D7" s="40"/>
      <c r="E7" s="40"/>
      <c r="F7" s="40"/>
      <c r="G7" s="41"/>
      <c r="H7" s="42" t="s">
        <v>6</v>
      </c>
    </row>
    <row r="8" spans="2:9" ht="24.75" thickBot="1" x14ac:dyDescent="0.25">
      <c r="B8" s="38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3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195926208.00000003</v>
      </c>
      <c r="D10" s="8">
        <f>SUM(D12,D20,D30,D40,D50,D60,D64,D73,D77)</f>
        <v>0</v>
      </c>
      <c r="E10" s="28">
        <f t="shared" ref="E10:H10" si="0">SUM(E12,E20,E30,E40,E50,E60,E64,E73,E77)</f>
        <v>195926208</v>
      </c>
      <c r="F10" s="8">
        <f t="shared" si="0"/>
        <v>160253847.85999995</v>
      </c>
      <c r="G10" s="8">
        <f t="shared" si="0"/>
        <v>143723188.87</v>
      </c>
      <c r="H10" s="28">
        <f t="shared" si="0"/>
        <v>35672360.139999993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43928145.509999998</v>
      </c>
      <c r="D12" s="7">
        <f>SUM(D13:D19)</f>
        <v>0</v>
      </c>
      <c r="E12" s="29">
        <f t="shared" ref="E12:H12" si="1">SUM(E13:E19)</f>
        <v>43928145.50999999</v>
      </c>
      <c r="F12" s="7">
        <f t="shared" si="1"/>
        <v>41480326.359999992</v>
      </c>
      <c r="G12" s="7">
        <f t="shared" si="1"/>
        <v>39944603.449999996</v>
      </c>
      <c r="H12" s="29">
        <f t="shared" si="1"/>
        <v>2447819.1499999966</v>
      </c>
    </row>
    <row r="13" spans="2:9" x14ac:dyDescent="0.2">
      <c r="B13" s="10" t="s">
        <v>14</v>
      </c>
      <c r="C13" s="25">
        <v>21438828.199999999</v>
      </c>
      <c r="D13" s="25">
        <v>-1827834.94</v>
      </c>
      <c r="E13" s="30">
        <f>SUM(C13:D13)</f>
        <v>19610993.259999998</v>
      </c>
      <c r="F13" s="26">
        <v>19099796.039999999</v>
      </c>
      <c r="G13" s="26">
        <v>19099796.039999999</v>
      </c>
      <c r="H13" s="34">
        <f>SUM(E13-F13)</f>
        <v>511197.21999999881</v>
      </c>
    </row>
    <row r="14" spans="2:9" ht="22.9" customHeight="1" x14ac:dyDescent="0.2">
      <c r="B14" s="10" t="s">
        <v>15</v>
      </c>
      <c r="C14" s="25">
        <v>543264</v>
      </c>
      <c r="D14" s="25">
        <v>1482494.76</v>
      </c>
      <c r="E14" s="30">
        <f t="shared" ref="E14:E79" si="2">SUM(C14:D14)</f>
        <v>2025758.76</v>
      </c>
      <c r="F14" s="26">
        <v>2014149.71</v>
      </c>
      <c r="G14" s="26">
        <v>2014149.71</v>
      </c>
      <c r="H14" s="34">
        <f t="shared" ref="H14:H79" si="3">SUM(E14-F14)</f>
        <v>11609.050000000047</v>
      </c>
    </row>
    <row r="15" spans="2:9" x14ac:dyDescent="0.2">
      <c r="B15" s="10" t="s">
        <v>16</v>
      </c>
      <c r="C15" s="25">
        <v>12669749.789999999</v>
      </c>
      <c r="D15" s="25">
        <v>85571.7</v>
      </c>
      <c r="E15" s="30">
        <f t="shared" si="2"/>
        <v>12755321.489999998</v>
      </c>
      <c r="F15" s="26">
        <v>11662675.26</v>
      </c>
      <c r="G15" s="26">
        <v>11499370.32</v>
      </c>
      <c r="H15" s="34">
        <f t="shared" si="3"/>
        <v>1092646.2299999986</v>
      </c>
    </row>
    <row r="16" spans="2:9" x14ac:dyDescent="0.2">
      <c r="B16" s="10" t="s">
        <v>17</v>
      </c>
      <c r="C16" s="25">
        <v>6825421.8399999999</v>
      </c>
      <c r="D16" s="25">
        <v>-106605</v>
      </c>
      <c r="E16" s="30">
        <f t="shared" si="2"/>
        <v>6718816.8399999999</v>
      </c>
      <c r="F16" s="26">
        <v>6195821.4800000004</v>
      </c>
      <c r="G16" s="26">
        <v>5086431.01</v>
      </c>
      <c r="H16" s="34">
        <f t="shared" si="3"/>
        <v>522995.3599999994</v>
      </c>
    </row>
    <row r="17" spans="2:8" x14ac:dyDescent="0.2">
      <c r="B17" s="10" t="s">
        <v>18</v>
      </c>
      <c r="C17" s="25">
        <v>1923497.44</v>
      </c>
      <c r="D17" s="25">
        <v>186278</v>
      </c>
      <c r="E17" s="30">
        <f t="shared" si="2"/>
        <v>2109775.44</v>
      </c>
      <c r="F17" s="26">
        <v>1801152.69</v>
      </c>
      <c r="G17" s="26">
        <v>1801152.69</v>
      </c>
      <c r="H17" s="34">
        <f t="shared" si="3"/>
        <v>308622.75</v>
      </c>
    </row>
    <row r="18" spans="2:8" x14ac:dyDescent="0.2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527384.24</v>
      </c>
      <c r="D19" s="25">
        <v>180095.48</v>
      </c>
      <c r="E19" s="30">
        <f t="shared" si="2"/>
        <v>707479.72</v>
      </c>
      <c r="F19" s="26">
        <v>706731.18</v>
      </c>
      <c r="G19" s="26">
        <v>443703.68</v>
      </c>
      <c r="H19" s="34">
        <f t="shared" si="3"/>
        <v>748.53999999992084</v>
      </c>
    </row>
    <row r="20" spans="2:8" s="9" customFormat="1" ht="24" x14ac:dyDescent="0.2">
      <c r="B20" s="12" t="s">
        <v>21</v>
      </c>
      <c r="C20" s="7">
        <f>SUM(C21:C29)</f>
        <v>20682353.43</v>
      </c>
      <c r="D20" s="7">
        <f t="shared" ref="D20:H20" si="4">SUM(D21:D29)</f>
        <v>4521891.1100000003</v>
      </c>
      <c r="E20" s="29">
        <f t="shared" si="4"/>
        <v>25204244.540000003</v>
      </c>
      <c r="F20" s="7">
        <f t="shared" si="4"/>
        <v>21686074.219999999</v>
      </c>
      <c r="G20" s="7">
        <f t="shared" si="4"/>
        <v>21561491.460000001</v>
      </c>
      <c r="H20" s="29">
        <f t="shared" si="4"/>
        <v>3518170.3200000008</v>
      </c>
    </row>
    <row r="21" spans="2:8" ht="24" x14ac:dyDescent="0.2">
      <c r="B21" s="10" t="s">
        <v>22</v>
      </c>
      <c r="C21" s="25">
        <v>790290.12</v>
      </c>
      <c r="D21" s="25">
        <v>215171.54</v>
      </c>
      <c r="E21" s="30">
        <f t="shared" si="2"/>
        <v>1005461.66</v>
      </c>
      <c r="F21" s="26">
        <v>613115.18999999994</v>
      </c>
      <c r="G21" s="26">
        <v>613115.18999999994</v>
      </c>
      <c r="H21" s="34">
        <f t="shared" si="3"/>
        <v>392346.47000000009</v>
      </c>
    </row>
    <row r="22" spans="2:8" x14ac:dyDescent="0.2">
      <c r="B22" s="10" t="s">
        <v>23</v>
      </c>
      <c r="C22" s="25">
        <v>1101.99</v>
      </c>
      <c r="D22" s="25">
        <v>216693</v>
      </c>
      <c r="E22" s="30">
        <f t="shared" si="2"/>
        <v>217794.99</v>
      </c>
      <c r="F22" s="26">
        <v>128686.82</v>
      </c>
      <c r="G22" s="26">
        <v>128686.82</v>
      </c>
      <c r="H22" s="34">
        <f t="shared" si="3"/>
        <v>89108.169999999984</v>
      </c>
    </row>
    <row r="23" spans="2:8" ht="24" x14ac:dyDescent="0.2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x14ac:dyDescent="0.2">
      <c r="B24" s="10" t="s">
        <v>25</v>
      </c>
      <c r="C24" s="25">
        <v>3376262.41</v>
      </c>
      <c r="D24" s="25">
        <v>1061109.32</v>
      </c>
      <c r="E24" s="30">
        <f t="shared" si="2"/>
        <v>4437371.7300000004</v>
      </c>
      <c r="F24" s="26">
        <v>3798845.61</v>
      </c>
      <c r="G24" s="26">
        <v>3798845.61</v>
      </c>
      <c r="H24" s="34">
        <f t="shared" si="3"/>
        <v>638526.12000000058</v>
      </c>
    </row>
    <row r="25" spans="2:8" ht="23.45" customHeight="1" x14ac:dyDescent="0.2">
      <c r="B25" s="10" t="s">
        <v>26</v>
      </c>
      <c r="C25" s="25">
        <v>1856142.92</v>
      </c>
      <c r="D25" s="25">
        <v>183187</v>
      </c>
      <c r="E25" s="30">
        <f t="shared" si="2"/>
        <v>2039329.92</v>
      </c>
      <c r="F25" s="26">
        <v>1958680.25</v>
      </c>
      <c r="G25" s="26">
        <v>1958680.25</v>
      </c>
      <c r="H25" s="34">
        <f t="shared" si="3"/>
        <v>80649.669999999925</v>
      </c>
    </row>
    <row r="26" spans="2:8" x14ac:dyDescent="0.2">
      <c r="B26" s="10" t="s">
        <v>27</v>
      </c>
      <c r="C26" s="25">
        <v>4724665.0199999996</v>
      </c>
      <c r="D26" s="25">
        <v>660948.64</v>
      </c>
      <c r="E26" s="30">
        <f t="shared" si="2"/>
        <v>5385613.6599999992</v>
      </c>
      <c r="F26" s="26">
        <v>5068844.57</v>
      </c>
      <c r="G26" s="26">
        <v>4998059.2699999996</v>
      </c>
      <c r="H26" s="34">
        <f t="shared" si="3"/>
        <v>316769.08999999892</v>
      </c>
    </row>
    <row r="27" spans="2:8" ht="24" x14ac:dyDescent="0.2">
      <c r="B27" s="10" t="s">
        <v>28</v>
      </c>
      <c r="C27" s="25">
        <v>494188.64</v>
      </c>
      <c r="D27" s="25">
        <v>-116727.34</v>
      </c>
      <c r="E27" s="30">
        <f t="shared" si="2"/>
        <v>377461.30000000005</v>
      </c>
      <c r="F27" s="26">
        <v>315616.28000000003</v>
      </c>
      <c r="G27" s="26">
        <v>291153</v>
      </c>
      <c r="H27" s="34">
        <f t="shared" si="3"/>
        <v>61845.020000000019</v>
      </c>
    </row>
    <row r="28" spans="2:8" ht="12" customHeight="1" x14ac:dyDescent="0.2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5">
        <v>9439702.3300000001</v>
      </c>
      <c r="D29" s="25">
        <v>2301508.9500000002</v>
      </c>
      <c r="E29" s="30">
        <f t="shared" si="2"/>
        <v>11741211.280000001</v>
      </c>
      <c r="F29" s="26">
        <v>9802285.5</v>
      </c>
      <c r="G29" s="26">
        <v>9772951.3200000003</v>
      </c>
      <c r="H29" s="34">
        <f t="shared" si="3"/>
        <v>1938925.7800000012</v>
      </c>
    </row>
    <row r="30" spans="2:8" s="9" customFormat="1" x14ac:dyDescent="0.2">
      <c r="B30" s="12" t="s">
        <v>31</v>
      </c>
      <c r="C30" s="7">
        <f>SUM(C31:C39)</f>
        <v>69180609.060000017</v>
      </c>
      <c r="D30" s="7">
        <f t="shared" ref="D30:H30" si="5">SUM(D31:D39)</f>
        <v>4776586.12</v>
      </c>
      <c r="E30" s="29">
        <f t="shared" si="5"/>
        <v>73957195.179999992</v>
      </c>
      <c r="F30" s="7">
        <f t="shared" si="5"/>
        <v>71840736.559999987</v>
      </c>
      <c r="G30" s="7">
        <f t="shared" si="5"/>
        <v>67198844.790000007</v>
      </c>
      <c r="H30" s="29">
        <f t="shared" si="5"/>
        <v>2116458.620000001</v>
      </c>
    </row>
    <row r="31" spans="2:8" x14ac:dyDescent="0.2">
      <c r="B31" s="10" t="s">
        <v>32</v>
      </c>
      <c r="C31" s="25">
        <v>56556157.140000001</v>
      </c>
      <c r="D31" s="25">
        <v>545305.68000000005</v>
      </c>
      <c r="E31" s="30">
        <f t="shared" si="2"/>
        <v>57101462.82</v>
      </c>
      <c r="F31" s="26">
        <v>56476788.079999998</v>
      </c>
      <c r="G31" s="26">
        <v>52003994.609999999</v>
      </c>
      <c r="H31" s="34">
        <f t="shared" si="3"/>
        <v>624674.74000000209</v>
      </c>
    </row>
    <row r="32" spans="2:8" x14ac:dyDescent="0.2">
      <c r="B32" s="10" t="s">
        <v>33</v>
      </c>
      <c r="C32" s="25">
        <v>1613611.34</v>
      </c>
      <c r="D32" s="25">
        <v>3084492.66</v>
      </c>
      <c r="E32" s="30">
        <f t="shared" si="2"/>
        <v>4698104</v>
      </c>
      <c r="F32" s="26">
        <v>4537316.5</v>
      </c>
      <c r="G32" s="26">
        <v>4537316.5</v>
      </c>
      <c r="H32" s="34">
        <f t="shared" si="3"/>
        <v>160787.5</v>
      </c>
    </row>
    <row r="33" spans="2:8" ht="24" x14ac:dyDescent="0.2">
      <c r="B33" s="10" t="s">
        <v>34</v>
      </c>
      <c r="C33" s="25">
        <v>3271125.82</v>
      </c>
      <c r="D33" s="25">
        <v>-845314.83</v>
      </c>
      <c r="E33" s="30">
        <f t="shared" si="2"/>
        <v>2425810.9899999998</v>
      </c>
      <c r="F33" s="26">
        <v>2158098.91</v>
      </c>
      <c r="G33" s="26">
        <v>1989000.61</v>
      </c>
      <c r="H33" s="34">
        <f t="shared" si="3"/>
        <v>267712.07999999961</v>
      </c>
    </row>
    <row r="34" spans="2:8" ht="24.6" customHeight="1" x14ac:dyDescent="0.2">
      <c r="B34" s="10" t="s">
        <v>35</v>
      </c>
      <c r="C34" s="25">
        <v>1287050.3600000001</v>
      </c>
      <c r="D34" s="25">
        <v>351622.51</v>
      </c>
      <c r="E34" s="30">
        <f t="shared" si="2"/>
        <v>1638672.87</v>
      </c>
      <c r="F34" s="26">
        <v>1225931.54</v>
      </c>
      <c r="G34" s="26">
        <v>1225931.54</v>
      </c>
      <c r="H34" s="34">
        <f t="shared" si="3"/>
        <v>412741.33000000007</v>
      </c>
    </row>
    <row r="35" spans="2:8" ht="24" x14ac:dyDescent="0.2">
      <c r="B35" s="10" t="s">
        <v>36</v>
      </c>
      <c r="C35" s="25">
        <v>5252013.51</v>
      </c>
      <c r="D35" s="25">
        <v>2168829.58</v>
      </c>
      <c r="E35" s="30">
        <f t="shared" si="2"/>
        <v>7420843.0899999999</v>
      </c>
      <c r="F35" s="26">
        <v>6880234.2300000004</v>
      </c>
      <c r="G35" s="26">
        <v>6880234.2300000004</v>
      </c>
      <c r="H35" s="34">
        <f t="shared" si="3"/>
        <v>540608.8599999994</v>
      </c>
    </row>
    <row r="36" spans="2:8" x14ac:dyDescent="0.2">
      <c r="B36" s="10" t="s">
        <v>37</v>
      </c>
      <c r="C36" s="25">
        <v>25999.51</v>
      </c>
      <c r="D36" s="25">
        <v>22281</v>
      </c>
      <c r="E36" s="30">
        <f t="shared" si="2"/>
        <v>48280.509999999995</v>
      </c>
      <c r="F36" s="26">
        <v>41700.17</v>
      </c>
      <c r="G36" s="26">
        <v>41700.17</v>
      </c>
      <c r="H36" s="34">
        <f t="shared" si="3"/>
        <v>6580.3399999999965</v>
      </c>
    </row>
    <row r="37" spans="2:8" x14ac:dyDescent="0.2">
      <c r="B37" s="10" t="s">
        <v>38</v>
      </c>
      <c r="C37" s="25">
        <v>44906.98</v>
      </c>
      <c r="D37" s="25">
        <v>32447.01</v>
      </c>
      <c r="E37" s="30">
        <f t="shared" si="2"/>
        <v>77353.990000000005</v>
      </c>
      <c r="F37" s="26">
        <v>74154.67</v>
      </c>
      <c r="G37" s="26">
        <v>74154.67</v>
      </c>
      <c r="H37" s="34">
        <f t="shared" si="3"/>
        <v>3199.320000000007</v>
      </c>
    </row>
    <row r="38" spans="2:8" x14ac:dyDescent="0.2">
      <c r="B38" s="10" t="s">
        <v>39</v>
      </c>
      <c r="C38" s="25">
        <v>25563.47</v>
      </c>
      <c r="D38" s="25">
        <v>4921</v>
      </c>
      <c r="E38" s="30">
        <f t="shared" si="2"/>
        <v>30484.47</v>
      </c>
      <c r="F38" s="26">
        <v>29625.49</v>
      </c>
      <c r="G38" s="26">
        <v>29625.49</v>
      </c>
      <c r="H38" s="34">
        <f t="shared" si="3"/>
        <v>858.97999999999956</v>
      </c>
    </row>
    <row r="39" spans="2:8" x14ac:dyDescent="0.2">
      <c r="B39" s="10" t="s">
        <v>40</v>
      </c>
      <c r="C39" s="25">
        <v>1104180.93</v>
      </c>
      <c r="D39" s="25">
        <v>-587998.49</v>
      </c>
      <c r="E39" s="30">
        <f t="shared" si="2"/>
        <v>516182.43999999994</v>
      </c>
      <c r="F39" s="26">
        <v>416886.97</v>
      </c>
      <c r="G39" s="26">
        <v>416886.97</v>
      </c>
      <c r="H39" s="34">
        <f t="shared" si="3"/>
        <v>99295.469999999972</v>
      </c>
    </row>
    <row r="40" spans="2:8" s="9" customFormat="1" ht="25.5" customHeight="1" x14ac:dyDescent="0.2">
      <c r="B40" s="12" t="s">
        <v>41</v>
      </c>
      <c r="C40" s="7">
        <f>SUM(C41:C49)</f>
        <v>47198367.920000002</v>
      </c>
      <c r="D40" s="7">
        <f t="shared" ref="D40:H40" si="6">SUM(D41:D49)</f>
        <v>-9298477.2300000004</v>
      </c>
      <c r="E40" s="29">
        <f t="shared" si="6"/>
        <v>37899890.689999998</v>
      </c>
      <c r="F40" s="7">
        <f t="shared" si="6"/>
        <v>11223885.91</v>
      </c>
      <c r="G40" s="7">
        <f t="shared" si="6"/>
        <v>8552112.0099999998</v>
      </c>
      <c r="H40" s="29">
        <f t="shared" si="6"/>
        <v>26676004.779999997</v>
      </c>
    </row>
    <row r="41" spans="2:8" x14ac:dyDescent="0.2">
      <c r="B41" s="10" t="s">
        <v>42</v>
      </c>
      <c r="C41" s="25">
        <v>47198367.920000002</v>
      </c>
      <c r="D41" s="25">
        <v>-9298477.2300000004</v>
      </c>
      <c r="E41" s="30">
        <f t="shared" si="2"/>
        <v>37899890.689999998</v>
      </c>
      <c r="F41" s="26">
        <v>11223885.91</v>
      </c>
      <c r="G41" s="26">
        <v>8552112.0099999998</v>
      </c>
      <c r="H41" s="34">
        <f t="shared" si="3"/>
        <v>26676004.779999997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0</v>
      </c>
      <c r="D44" s="25">
        <v>0</v>
      </c>
      <c r="E44" s="30">
        <f t="shared" si="2"/>
        <v>0</v>
      </c>
      <c r="F44" s="26">
        <v>0</v>
      </c>
      <c r="G44" s="26">
        <v>0</v>
      </c>
      <c r="H44" s="34">
        <f t="shared" si="3"/>
        <v>0</v>
      </c>
    </row>
    <row r="45" spans="2:8" x14ac:dyDescent="0.2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4811780.83</v>
      </c>
      <c r="D50" s="7">
        <f t="shared" ref="D50:H50" si="7">SUM(D51:D59)</f>
        <v>0</v>
      </c>
      <c r="E50" s="29">
        <f t="shared" si="7"/>
        <v>4811780.83</v>
      </c>
      <c r="F50" s="7">
        <f t="shared" si="7"/>
        <v>3995937.14</v>
      </c>
      <c r="G50" s="7">
        <f t="shared" si="7"/>
        <v>3640624.16</v>
      </c>
      <c r="H50" s="29">
        <f t="shared" si="7"/>
        <v>815843.69000000018</v>
      </c>
    </row>
    <row r="51" spans="2:8" x14ac:dyDescent="0.2">
      <c r="B51" s="10" t="s">
        <v>52</v>
      </c>
      <c r="C51" s="25">
        <v>1132095.8</v>
      </c>
      <c r="D51" s="25">
        <v>430486.27</v>
      </c>
      <c r="E51" s="30">
        <f t="shared" si="2"/>
        <v>1562582.07</v>
      </c>
      <c r="F51" s="26">
        <v>1303314.44</v>
      </c>
      <c r="G51" s="26">
        <v>1120507.53</v>
      </c>
      <c r="H51" s="34">
        <f t="shared" si="3"/>
        <v>259267.63000000012</v>
      </c>
    </row>
    <row r="52" spans="2:8" x14ac:dyDescent="0.2">
      <c r="B52" s="10" t="s">
        <v>53</v>
      </c>
      <c r="C52" s="25">
        <v>0</v>
      </c>
      <c r="D52" s="25">
        <v>25000</v>
      </c>
      <c r="E52" s="30">
        <f t="shared" si="2"/>
        <v>25000</v>
      </c>
      <c r="F52" s="26">
        <v>24137.07</v>
      </c>
      <c r="G52" s="26">
        <v>0</v>
      </c>
      <c r="H52" s="34">
        <f t="shared" si="3"/>
        <v>862.93000000000029</v>
      </c>
    </row>
    <row r="53" spans="2:8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2000000</v>
      </c>
      <c r="D54" s="25">
        <v>-383068.27</v>
      </c>
      <c r="E54" s="30">
        <f t="shared" si="2"/>
        <v>1616931.73</v>
      </c>
      <c r="F54" s="26">
        <v>1568179.3</v>
      </c>
      <c r="G54" s="26">
        <v>1568179.3</v>
      </c>
      <c r="H54" s="34">
        <f t="shared" si="3"/>
        <v>48752.429999999935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1588388.32</v>
      </c>
      <c r="D56" s="25">
        <v>-193517.24</v>
      </c>
      <c r="E56" s="30">
        <f t="shared" si="2"/>
        <v>1394871.08</v>
      </c>
      <c r="F56" s="26">
        <v>896670.33</v>
      </c>
      <c r="G56" s="26">
        <v>791291.33</v>
      </c>
      <c r="H56" s="34">
        <f t="shared" si="3"/>
        <v>498200.75000000012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91296.71</v>
      </c>
      <c r="D59" s="25">
        <v>121099.24</v>
      </c>
      <c r="E59" s="30">
        <f t="shared" si="2"/>
        <v>212395.95</v>
      </c>
      <c r="F59" s="26">
        <v>203636</v>
      </c>
      <c r="G59" s="26">
        <v>160646</v>
      </c>
      <c r="H59" s="34">
        <f t="shared" si="3"/>
        <v>8759.9500000000116</v>
      </c>
    </row>
    <row r="60" spans="2:8" s="9" customFormat="1" x14ac:dyDescent="0.2">
      <c r="B60" s="6" t="s">
        <v>61</v>
      </c>
      <c r="C60" s="7">
        <f>SUM(C61:C63)</f>
        <v>10124951.25</v>
      </c>
      <c r="D60" s="7">
        <f t="shared" ref="D60:H60" si="8">SUM(D61:D63)</f>
        <v>0</v>
      </c>
      <c r="E60" s="29">
        <f t="shared" si="8"/>
        <v>10124951.25</v>
      </c>
      <c r="F60" s="7">
        <f t="shared" si="8"/>
        <v>10026887.67</v>
      </c>
      <c r="G60" s="7">
        <f t="shared" si="8"/>
        <v>2825513</v>
      </c>
      <c r="H60" s="29">
        <f t="shared" si="8"/>
        <v>98063.580000000075</v>
      </c>
    </row>
    <row r="61" spans="2:8" x14ac:dyDescent="0.2">
      <c r="B61" s="10" t="s">
        <v>62</v>
      </c>
      <c r="C61" s="25">
        <v>10124951.25</v>
      </c>
      <c r="D61" s="25">
        <v>0</v>
      </c>
      <c r="E61" s="30">
        <f t="shared" si="2"/>
        <v>10124951.25</v>
      </c>
      <c r="F61" s="26">
        <v>10026887.67</v>
      </c>
      <c r="G61" s="26">
        <v>2825513</v>
      </c>
      <c r="H61" s="34">
        <f t="shared" si="3"/>
        <v>98063.580000000075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12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195926208.00000003</v>
      </c>
      <c r="D160" s="24">
        <f t="shared" ref="D160:G160" si="28">SUM(D10,D85)</f>
        <v>0</v>
      </c>
      <c r="E160" s="32">
        <f>SUM(E10,E85)</f>
        <v>195926208</v>
      </c>
      <c r="F160" s="24">
        <f t="shared" si="28"/>
        <v>160253847.85999995</v>
      </c>
      <c r="G160" s="24">
        <f t="shared" si="28"/>
        <v>143723188.87</v>
      </c>
      <c r="H160" s="32">
        <f>SUM(H10,H85)</f>
        <v>35672360.139999993</v>
      </c>
    </row>
    <row r="161" spans="2:5" s="35" customFormat="1" x14ac:dyDescent="0.2"/>
    <row r="162" spans="2:5" s="35" customFormat="1" x14ac:dyDescent="0.2"/>
    <row r="163" spans="2:5" s="35" customFormat="1" x14ac:dyDescent="0.2"/>
    <row r="164" spans="2:5" s="35" customFormat="1" x14ac:dyDescent="0.2"/>
    <row r="165" spans="2:5" s="35" customFormat="1" x14ac:dyDescent="0.2"/>
    <row r="166" spans="2:5" s="35" customFormat="1" x14ac:dyDescent="0.2"/>
    <row r="167" spans="2:5" s="35" customFormat="1" x14ac:dyDescent="0.2"/>
    <row r="168" spans="2:5" s="35" customFormat="1" x14ac:dyDescent="0.2"/>
    <row r="169" spans="2:5" s="35" customFormat="1" x14ac:dyDescent="0.2"/>
    <row r="170" spans="2:5" s="35" customFormat="1" x14ac:dyDescent="0.2"/>
    <row r="171" spans="2:5" s="35" customFormat="1" x14ac:dyDescent="0.2">
      <c r="B171" s="36" t="s">
        <v>90</v>
      </c>
      <c r="D171" s="36"/>
      <c r="E171" s="36" t="s">
        <v>91</v>
      </c>
    </row>
    <row r="172" spans="2:5" s="35" customFormat="1" x14ac:dyDescent="0.2">
      <c r="B172" s="36" t="s">
        <v>92</v>
      </c>
      <c r="D172" s="36"/>
      <c r="E172" s="36" t="s">
        <v>93</v>
      </c>
    </row>
    <row r="173" spans="2:5" s="35" customFormat="1" x14ac:dyDescent="0.2"/>
    <row r="174" spans="2:5" s="35" customFormat="1" x14ac:dyDescent="0.2"/>
    <row r="175" spans="2:5" s="35" customFormat="1" x14ac:dyDescent="0.2"/>
    <row r="176" spans="2:5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3622047244094491" right="0.23622047244094491" top="0.74803149606299213" bottom="0.74803149606299213" header="0.31496062992125984" footer="0.31496062992125984"/>
  <pageSetup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ASROCK</cp:lastModifiedBy>
  <cp:lastPrinted>2022-01-28T17:22:44Z</cp:lastPrinted>
  <dcterms:created xsi:type="dcterms:W3CDTF">2020-01-08T21:14:59Z</dcterms:created>
  <dcterms:modified xsi:type="dcterms:W3CDTF">2022-01-28T17:22:48Z</dcterms:modified>
</cp:coreProperties>
</file>